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1100" yWindow="750" windowWidth="12165" windowHeight="11640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'Classificação'!$A$1:$K$10</definedName>
    <definedName name="_xlnm.Print_Area" localSheetId="0">'Tabela 1ª Fase'!$A$1:$G$37</definedName>
  </definedNames>
  <calcPr fullCalcOnLoad="1"/>
</workbook>
</file>

<file path=xl/sharedStrings.xml><?xml version="1.0" encoding="utf-8"?>
<sst xmlns="http://schemas.openxmlformats.org/spreadsheetml/2006/main" count="56" uniqueCount="40">
  <si>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</si>
  <si>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</si>
  <si>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</si>
  <si>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</si>
  <si>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</si>
  <si>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</si>
  <si>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</si>
  <si>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</si>
  <si>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</si>
  <si>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</si>
  <si>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</si>
  <si>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</si>
  <si>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</si>
  <si>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</si>
  <si>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</si>
  <si>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Grupo 1</t>
  </si>
  <si>
    <t>1 / 1</t>
  </si>
  <si>
    <t>2 / 1</t>
  </si>
  <si>
    <t>3 / 1</t>
  </si>
  <si>
    <t>4 / 1</t>
  </si>
  <si>
    <t>5 / 1</t>
  </si>
  <si>
    <t>1 / 2</t>
  </si>
  <si>
    <t>2 / 2</t>
  </si>
  <si>
    <t>3 / 2</t>
  </si>
  <si>
    <t>4 / 2</t>
  </si>
  <si>
    <t>5 / 2</t>
  </si>
  <si>
    <t>1 / 3</t>
  </si>
  <si>
    <t>2 / 3</t>
  </si>
  <si>
    <t>3 / 3</t>
  </si>
  <si>
    <t>4 / 3</t>
  </si>
  <si>
    <t>5 / 3</t>
  </si>
  <si>
    <t>TOTAL</t>
  </si>
  <si>
    <t>RODADA</t>
  </si>
  <si>
    <t>ARCB WORLD - Agosto 2018</t>
  </si>
  <si>
    <t>Líbano</t>
  </si>
  <si>
    <t>Chile</t>
  </si>
  <si>
    <t>Bélgica</t>
  </si>
  <si>
    <t>Nova Zelândia</t>
  </si>
  <si>
    <t>França</t>
  </si>
  <si>
    <t>Uruguai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</si>
</sst>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5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4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10" fontId="3" fillId="0" borderId="1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172" fontId="3" fillId="33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74" fontId="17" fillId="0" borderId="34" xfId="0" applyNumberFormat="1" applyFont="1" applyFill="1" applyBorder="1" applyAlignment="1">
      <alignment horizontal="center" vertical="center"/>
    </xf>
    <xf numFmtId="174" fontId="17" fillId="0" borderId="35" xfId="0" applyNumberFormat="1" applyFont="1" applyFill="1" applyBorder="1" applyAlignment="1">
      <alignment horizontal="center" vertical="center"/>
    </xf>
    <xf numFmtId="174" fontId="17" fillId="0" borderId="31" xfId="0" applyNumberFormat="1" applyFont="1" applyFill="1" applyBorder="1" applyAlignment="1">
      <alignment horizontal="center" vertical="center"/>
    </xf>
    <xf numFmtId="174" fontId="17" fillId="0" borderId="33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textRotation="90"/>
    </xf>
    <xf numFmtId="0" fontId="6" fillId="0" borderId="37" xfId="0" applyFont="1" applyBorder="1" applyAlignment="1">
      <alignment horizontal="center" vertical="center" textRotation="90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H44"/>
  <sheetViews>
    <sheetView tabSelected="1" zoomScale="120" zoomScaleNormal="120" zoomScalePageLayoutView="0" workbookViewId="0" topLeftCell="A1">
      <selection activeCell="E38" sqref="E38"/>
    </sheetView>
  </sheetViews>
  <sheetFormatPr defaultColWidth="9.140625" defaultRowHeight="12.75"/>
  <cols>
    <col min="1" max="1" width="8.140625" style="6" bestFit="1" customWidth="1"/>
    <col min="2" max="2" width="25.28125" style="11" bestFit="1" customWidth="1"/>
    <col min="3" max="3" width="3.8515625" style="10" customWidth="1"/>
    <col min="4" max="4" width="3.140625" style="9" customWidth="1"/>
    <col min="5" max="5" width="3.8515625" style="10" customWidth="1"/>
    <col min="6" max="6" width="25.28125" style="11" bestFit="1" customWidth="1"/>
    <col min="7" max="7" width="10.7109375" style="3" customWidth="1"/>
  </cols>
  <sheetData>
    <row r="1" spans="1:7" ht="12.75" customHeight="1" thickTop="1">
      <c r="A1" s="58" t="s">
        <v>33</v>
      </c>
      <c r="B1" s="59"/>
      <c r="C1" s="59"/>
      <c r="D1" s="59"/>
      <c r="E1" s="59"/>
      <c r="F1" s="59"/>
      <c r="G1" s="60"/>
    </row>
    <row r="2" spans="1:7" ht="13.5" customHeight="1" thickBot="1">
      <c r="A2" s="61"/>
      <c r="B2" s="62"/>
      <c r="C2" s="62"/>
      <c r="D2" s="62"/>
      <c r="E2" s="62"/>
      <c r="F2" s="62"/>
      <c r="G2" s="63"/>
    </row>
    <row r="3" spans="1:7" ht="15.75" customHeight="1" thickTop="1">
      <c r="A3" s="53" t="s">
        <v>14</v>
      </c>
      <c r="B3" s="64" t="s">
        <v>1</v>
      </c>
      <c r="C3" s="65"/>
      <c r="D3" s="66"/>
      <c r="E3" s="49"/>
      <c r="F3" s="70">
        <v>43317</v>
      </c>
      <c r="G3" s="71"/>
    </row>
    <row r="4" spans="1:7" ht="15.75" customHeight="1">
      <c r="A4" s="53"/>
      <c r="B4" s="64"/>
      <c r="C4" s="65"/>
      <c r="D4" s="66"/>
      <c r="E4" s="49"/>
      <c r="F4" s="70"/>
      <c r="G4" s="71"/>
    </row>
    <row r="5" spans="1:8" ht="15.75" customHeight="1" thickBot="1">
      <c r="A5" s="54"/>
      <c r="B5" s="67"/>
      <c r="C5" s="68"/>
      <c r="D5" s="69"/>
      <c r="E5" s="49"/>
      <c r="F5" s="72"/>
      <c r="G5" s="73"/>
      <c r="H5" s="12"/>
    </row>
    <row r="6" ht="16.5" thickBot="1">
      <c r="H6" s="12"/>
    </row>
    <row r="7" spans="3:8" ht="16.5" thickBot="1">
      <c r="C7" s="55" t="s">
        <v>15</v>
      </c>
      <c r="D7" s="56"/>
      <c r="E7" s="57"/>
      <c r="G7" s="4" t="s">
        <v>32</v>
      </c>
      <c r="H7" s="12"/>
    </row>
    <row r="8" spans="2:8" ht="14.25" customHeight="1" thickBot="1">
      <c r="B8" s="8"/>
      <c r="F8" s="8"/>
      <c r="G8" s="5"/>
      <c r="H8" s="12"/>
    </row>
    <row r="9" spans="1:8" ht="18" customHeight="1" thickBot="1">
      <c r="A9" s="18">
        <v>1</v>
      </c>
      <c r="B9" s="19" t="str">
        <f>Times!A1</f>
        <v>Bélgica</v>
      </c>
      <c r="C9" s="20">
        <v>1</v>
      </c>
      <c r="D9" s="21" t="s">
        <v>0</v>
      </c>
      <c r="E9" s="20">
        <v>0</v>
      </c>
      <c r="F9" s="19" t="str">
        <f>Times!A2</f>
        <v>Chile</v>
      </c>
      <c r="G9" s="28" t="s">
        <v>16</v>
      </c>
      <c r="H9" s="12"/>
    </row>
    <row r="10" spans="1:8" ht="9.75" customHeight="1" thickBot="1">
      <c r="A10" s="23"/>
      <c r="B10" s="24"/>
      <c r="C10" s="25"/>
      <c r="D10" s="21"/>
      <c r="E10" s="25"/>
      <c r="F10" s="24"/>
      <c r="G10" s="16"/>
      <c r="H10" s="12"/>
    </row>
    <row r="11" spans="1:8" ht="18" customHeight="1" thickBot="1">
      <c r="A11" s="18">
        <v>2</v>
      </c>
      <c r="B11" s="19" t="str">
        <f>Times!A3</f>
        <v>França</v>
      </c>
      <c r="C11" s="20">
        <v>0</v>
      </c>
      <c r="D11" s="21" t="s">
        <v>0</v>
      </c>
      <c r="E11" s="20">
        <v>1</v>
      </c>
      <c r="F11" s="19" t="str">
        <f>Times!A4</f>
        <v>Líbano</v>
      </c>
      <c r="G11" s="29" t="s">
        <v>21</v>
      </c>
      <c r="H11" s="12"/>
    </row>
    <row r="12" spans="1:8" ht="9.75" customHeight="1" thickBot="1">
      <c r="A12" s="23"/>
      <c r="B12" s="24"/>
      <c r="C12" s="25"/>
      <c r="D12" s="21"/>
      <c r="E12" s="25"/>
      <c r="F12" s="24"/>
      <c r="G12" s="16"/>
      <c r="H12" s="12"/>
    </row>
    <row r="13" spans="1:8" ht="18" customHeight="1" thickBot="1">
      <c r="A13" s="18">
        <v>3</v>
      </c>
      <c r="B13" s="19" t="str">
        <f>Times!A5</f>
        <v>Nova Zelândia</v>
      </c>
      <c r="C13" s="20">
        <v>1</v>
      </c>
      <c r="D13" s="21" t="s">
        <v>0</v>
      </c>
      <c r="E13" s="20">
        <v>2</v>
      </c>
      <c r="F13" s="19" t="str">
        <f>Times!A6</f>
        <v>Uruguai</v>
      </c>
      <c r="G13" s="29" t="s">
        <v>26</v>
      </c>
      <c r="H13" s="12"/>
    </row>
    <row r="14" spans="1:8" ht="9.75" customHeight="1" thickBot="1">
      <c r="A14" s="23"/>
      <c r="B14" s="24"/>
      <c r="C14" s="25"/>
      <c r="D14" s="21"/>
      <c r="E14" s="25"/>
      <c r="F14" s="24"/>
      <c r="G14" s="16"/>
      <c r="H14" s="12"/>
    </row>
    <row r="15" spans="1:8" ht="18" customHeight="1" thickBot="1">
      <c r="A15" s="18">
        <v>4</v>
      </c>
      <c r="B15" s="19" t="str">
        <f>Times!A1</f>
        <v>Bélgica</v>
      </c>
      <c r="C15" s="20">
        <v>2</v>
      </c>
      <c r="D15" s="21" t="s">
        <v>0</v>
      </c>
      <c r="E15" s="20">
        <v>1</v>
      </c>
      <c r="F15" s="19" t="str">
        <f>Times!A3</f>
        <v>França</v>
      </c>
      <c r="G15" s="30" t="s">
        <v>17</v>
      </c>
      <c r="H15" s="12"/>
    </row>
    <row r="16" spans="1:8" ht="9.75" customHeight="1" thickBot="1">
      <c r="A16" s="23"/>
      <c r="B16" s="24"/>
      <c r="C16" s="25"/>
      <c r="D16" s="21"/>
      <c r="E16" s="25"/>
      <c r="F16" s="24"/>
      <c r="G16" s="16"/>
      <c r="H16" s="12"/>
    </row>
    <row r="17" spans="1:8" ht="18" customHeight="1" thickBot="1">
      <c r="A17" s="18">
        <v>5</v>
      </c>
      <c r="B17" s="19" t="str">
        <f>Times!A2</f>
        <v>Chile</v>
      </c>
      <c r="C17" s="20">
        <v>1</v>
      </c>
      <c r="D17" s="21" t="s">
        <v>0</v>
      </c>
      <c r="E17" s="20">
        <v>1</v>
      </c>
      <c r="F17" s="19" t="str">
        <f>Times!A5</f>
        <v>Nova Zelândia</v>
      </c>
      <c r="G17" s="30" t="s">
        <v>22</v>
      </c>
      <c r="H17" s="12"/>
    </row>
    <row r="18" spans="1:8" ht="9.75" customHeight="1" thickBot="1">
      <c r="A18" s="26"/>
      <c r="B18" s="24"/>
      <c r="C18" s="25"/>
      <c r="D18" s="21"/>
      <c r="E18" s="25"/>
      <c r="F18" s="24"/>
      <c r="G18" s="16"/>
      <c r="H18" s="12"/>
    </row>
    <row r="19" spans="1:8" ht="18" customHeight="1" thickBot="1">
      <c r="A19" s="18">
        <v>6</v>
      </c>
      <c r="B19" s="19" t="str">
        <f>Times!A4</f>
        <v>Líbano</v>
      </c>
      <c r="C19" s="20">
        <v>2</v>
      </c>
      <c r="D19" s="21" t="s">
        <v>0</v>
      </c>
      <c r="E19" s="20">
        <v>0</v>
      </c>
      <c r="F19" s="19" t="str">
        <f>Times!A6</f>
        <v>Uruguai</v>
      </c>
      <c r="G19" s="30" t="s">
        <v>27</v>
      </c>
      <c r="H19" s="12"/>
    </row>
    <row r="20" spans="1:8" ht="9.75" customHeight="1" thickBot="1">
      <c r="A20" s="23"/>
      <c r="B20" s="24"/>
      <c r="C20" s="25"/>
      <c r="D20" s="21"/>
      <c r="E20" s="25"/>
      <c r="F20" s="24"/>
      <c r="G20" s="16"/>
      <c r="H20" s="12"/>
    </row>
    <row r="21" spans="1:8" ht="18" customHeight="1" thickBot="1">
      <c r="A21" s="18">
        <v>7</v>
      </c>
      <c r="B21" s="19" t="str">
        <f>Times!A3</f>
        <v>França</v>
      </c>
      <c r="C21" s="20">
        <v>1</v>
      </c>
      <c r="D21" s="21" t="s">
        <v>0</v>
      </c>
      <c r="E21" s="20">
        <v>4</v>
      </c>
      <c r="F21" s="19" t="str">
        <f>Times!A5</f>
        <v>Nova Zelândia</v>
      </c>
      <c r="G21" s="31" t="s">
        <v>18</v>
      </c>
      <c r="H21" s="12"/>
    </row>
    <row r="22" spans="1:8" ht="9.75" customHeight="1" thickBot="1">
      <c r="A22" s="23"/>
      <c r="B22" s="24"/>
      <c r="C22" s="25"/>
      <c r="D22" s="21"/>
      <c r="E22" s="25"/>
      <c r="F22" s="24"/>
      <c r="G22" s="16"/>
      <c r="H22" s="12"/>
    </row>
    <row r="23" spans="1:8" ht="18" customHeight="1" thickBot="1">
      <c r="A23" s="18">
        <v>8</v>
      </c>
      <c r="B23" s="19" t="str">
        <f>Times!A1</f>
        <v>Bélgica</v>
      </c>
      <c r="C23" s="20">
        <v>0</v>
      </c>
      <c r="D23" s="21" t="s">
        <v>0</v>
      </c>
      <c r="E23" s="20">
        <v>1</v>
      </c>
      <c r="F23" s="19" t="str">
        <f>Times!A4</f>
        <v>Líbano</v>
      </c>
      <c r="G23" s="31" t="s">
        <v>23</v>
      </c>
      <c r="H23" s="12"/>
    </row>
    <row r="24" spans="1:8" ht="9.75" customHeight="1" thickBot="1">
      <c r="A24" s="23"/>
      <c r="B24" s="24"/>
      <c r="C24" s="25"/>
      <c r="D24" s="21"/>
      <c r="E24" s="25"/>
      <c r="F24" s="24"/>
      <c r="G24" s="16"/>
      <c r="H24" s="12"/>
    </row>
    <row r="25" spans="1:8" ht="18" customHeight="1" thickBot="1">
      <c r="A25" s="18">
        <v>9</v>
      </c>
      <c r="B25" s="19" t="str">
        <f>Times!A2</f>
        <v>Chile</v>
      </c>
      <c r="C25" s="20">
        <v>2</v>
      </c>
      <c r="D25" s="21" t="s">
        <v>0</v>
      </c>
      <c r="E25" s="20">
        <v>1</v>
      </c>
      <c r="F25" s="19" t="str">
        <f>Times!A6</f>
        <v>Uruguai</v>
      </c>
      <c r="G25" s="31" t="s">
        <v>28</v>
      </c>
      <c r="H25" s="12"/>
    </row>
    <row r="26" spans="1:8" ht="9.75" customHeight="1" thickBot="1">
      <c r="A26" s="23"/>
      <c r="B26" s="24"/>
      <c r="C26" s="25"/>
      <c r="D26" s="21"/>
      <c r="E26" s="25"/>
      <c r="F26" s="24"/>
      <c r="G26" s="16"/>
      <c r="H26" s="12"/>
    </row>
    <row r="27" spans="1:8" ht="18" customHeight="1" thickBot="1">
      <c r="A27" s="18">
        <v>10</v>
      </c>
      <c r="B27" s="19" t="str">
        <f>Times!A1</f>
        <v>Bélgica</v>
      </c>
      <c r="C27" s="20">
        <v>4</v>
      </c>
      <c r="D27" s="21" t="s">
        <v>0</v>
      </c>
      <c r="E27" s="20">
        <v>0</v>
      </c>
      <c r="F27" s="19" t="str">
        <f>Times!A5</f>
        <v>Nova Zelândia</v>
      </c>
      <c r="G27" s="28" t="s">
        <v>19</v>
      </c>
      <c r="H27" s="12"/>
    </row>
    <row r="28" spans="1:8" ht="9.75" customHeight="1" thickBot="1">
      <c r="A28" s="26"/>
      <c r="B28" s="27"/>
      <c r="C28" s="25"/>
      <c r="D28" s="22"/>
      <c r="E28" s="25"/>
      <c r="F28" s="27"/>
      <c r="G28" s="16"/>
      <c r="H28" s="12"/>
    </row>
    <row r="29" spans="1:8" ht="18" customHeight="1" thickBot="1">
      <c r="A29" s="18">
        <v>11</v>
      </c>
      <c r="B29" s="19" t="str">
        <f>Times!A3</f>
        <v>França</v>
      </c>
      <c r="C29" s="20">
        <v>0</v>
      </c>
      <c r="D29" s="21" t="s">
        <v>0</v>
      </c>
      <c r="E29" s="20">
        <v>1</v>
      </c>
      <c r="F29" s="19" t="str">
        <f>Times!A6</f>
        <v>Uruguai</v>
      </c>
      <c r="G29" s="29" t="s">
        <v>24</v>
      </c>
      <c r="H29" s="12"/>
    </row>
    <row r="30" spans="1:8" ht="9.75" customHeight="1" thickBot="1">
      <c r="A30" s="26"/>
      <c r="B30" s="27"/>
      <c r="C30" s="25"/>
      <c r="D30" s="22"/>
      <c r="E30" s="25"/>
      <c r="F30" s="27"/>
      <c r="G30" s="16"/>
      <c r="H30" s="12"/>
    </row>
    <row r="31" spans="1:8" ht="18" customHeight="1" thickBot="1">
      <c r="A31" s="18">
        <v>12</v>
      </c>
      <c r="B31" s="19" t="str">
        <f>Times!A2</f>
        <v>Chile</v>
      </c>
      <c r="C31" s="20">
        <v>1</v>
      </c>
      <c r="D31" s="21" t="s">
        <v>0</v>
      </c>
      <c r="E31" s="20">
        <v>1</v>
      </c>
      <c r="F31" s="19" t="str">
        <f>Times!A4</f>
        <v>Líbano</v>
      </c>
      <c r="G31" s="29" t="s">
        <v>29</v>
      </c>
      <c r="H31" s="12"/>
    </row>
    <row r="32" spans="1:8" ht="9.75" customHeight="1" thickBot="1">
      <c r="A32" s="26"/>
      <c r="B32" s="27"/>
      <c r="C32" s="25"/>
      <c r="D32" s="22"/>
      <c r="E32" s="25"/>
      <c r="F32" s="27"/>
      <c r="G32" s="17"/>
      <c r="H32" s="12"/>
    </row>
    <row r="33" spans="1:8" ht="18" customHeight="1" thickBot="1">
      <c r="A33" s="18">
        <v>13</v>
      </c>
      <c r="B33" s="19" t="str">
        <f>Times!A1</f>
        <v>Bélgica</v>
      </c>
      <c r="C33" s="20">
        <v>3</v>
      </c>
      <c r="D33" s="21" t="s">
        <v>0</v>
      </c>
      <c r="E33" s="20">
        <v>1</v>
      </c>
      <c r="F33" s="19" t="str">
        <f>Times!A6</f>
        <v>Uruguai</v>
      </c>
      <c r="G33" s="30" t="s">
        <v>20</v>
      </c>
      <c r="H33" s="12"/>
    </row>
    <row r="34" spans="1:8" ht="9.75" customHeight="1" thickBot="1">
      <c r="A34" s="26"/>
      <c r="B34" s="27"/>
      <c r="C34" s="25"/>
      <c r="D34" s="22"/>
      <c r="E34" s="25"/>
      <c r="F34" s="27"/>
      <c r="G34" s="16"/>
      <c r="H34" s="12"/>
    </row>
    <row r="35" spans="1:8" ht="18" customHeight="1" thickBot="1">
      <c r="A35" s="18">
        <v>14</v>
      </c>
      <c r="B35" s="19" t="str">
        <f>Times!A4</f>
        <v>Líbano</v>
      </c>
      <c r="C35" s="20">
        <v>0</v>
      </c>
      <c r="D35" s="21" t="s">
        <v>0</v>
      </c>
      <c r="E35" s="20">
        <v>0</v>
      </c>
      <c r="F35" s="19" t="str">
        <f>Times!A5</f>
        <v>Nova Zelândia</v>
      </c>
      <c r="G35" s="30" t="s">
        <v>25</v>
      </c>
      <c r="H35" s="12"/>
    </row>
    <row r="36" spans="1:8" ht="9.75" customHeight="1" thickBot="1">
      <c r="A36" s="26"/>
      <c r="B36" s="27"/>
      <c r="C36" s="25"/>
      <c r="D36" s="22"/>
      <c r="E36" s="25"/>
      <c r="F36" s="27"/>
      <c r="G36" s="16"/>
      <c r="H36" s="12"/>
    </row>
    <row r="37" spans="1:8" ht="18" customHeight="1" thickBot="1">
      <c r="A37" s="18">
        <v>15</v>
      </c>
      <c r="B37" s="19" t="str">
        <f>Times!A2</f>
        <v>Chile</v>
      </c>
      <c r="C37" s="20">
        <v>1</v>
      </c>
      <c r="D37" s="21" t="s">
        <v>0</v>
      </c>
      <c r="E37" s="20">
        <v>3</v>
      </c>
      <c r="F37" s="19" t="str">
        <f>Times!A3</f>
        <v>França</v>
      </c>
      <c r="G37" s="30" t="s">
        <v>30</v>
      </c>
      <c r="H37" s="12"/>
    </row>
    <row r="38" ht="15.75">
      <c r="H38" s="12"/>
    </row>
    <row r="39" ht="15.75">
      <c r="H39" s="12"/>
    </row>
    <row r="40" ht="15.75">
      <c r="H40" s="12"/>
    </row>
    <row r="41" ht="15.75">
      <c r="H41" s="12"/>
    </row>
    <row r="42" ht="15.75">
      <c r="H42" s="12"/>
    </row>
    <row r="43" ht="15.75">
      <c r="H43" s="12"/>
    </row>
    <row r="44" ht="15.75">
      <c r="H44" s="12"/>
    </row>
  </sheetData>
  <sheetProtection password="DE94" sheet="1"/>
  <mergeCells count="5">
    <mergeCell ref="A3:A5"/>
    <mergeCell ref="C7:E7"/>
    <mergeCell ref="A1:G2"/>
    <mergeCell ref="B3:D5"/>
    <mergeCell ref="F3:G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11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6.7109375" style="6" bestFit="1" customWidth="1"/>
    <col min="2" max="2" width="15.00390625" style="6" bestFit="1" customWidth="1"/>
    <col min="3" max="3" width="25.140625" style="2" bestFit="1" customWidth="1"/>
    <col min="4" max="4" width="11.8515625" style="6" bestFit="1" customWidth="1"/>
    <col min="5" max="5" width="13.8515625" style="6" bestFit="1" customWidth="1"/>
    <col min="6" max="8" width="7.7109375" style="6" customWidth="1"/>
    <col min="9" max="9" width="10.00390625" style="6" customWidth="1"/>
    <col min="10" max="10" width="10.8515625" style="6" customWidth="1"/>
    <col min="11" max="11" width="11.7109375" style="2" bestFit="1" customWidth="1"/>
    <col min="12" max="12" width="14.00390625" style="48" bestFit="1" customWidth="1"/>
    <col min="13" max="13" width="10.7109375" style="48" bestFit="1" customWidth="1"/>
    <col min="14" max="16384" width="9.140625" style="6" customWidth="1"/>
  </cols>
  <sheetData>
    <row r="1" spans="1:13" ht="12.75" customHeight="1" thickBot="1" thickTop="1">
      <c r="A1" s="77" t="s">
        <v>2</v>
      </c>
      <c r="B1" s="78"/>
      <c r="C1" s="78"/>
      <c r="D1" s="78"/>
      <c r="E1" s="78"/>
      <c r="F1" s="78"/>
      <c r="G1" s="78"/>
      <c r="H1" s="78"/>
      <c r="I1" s="78"/>
      <c r="J1" s="78"/>
      <c r="K1" s="79"/>
      <c r="L1" s="74" t="s">
        <v>6</v>
      </c>
      <c r="M1" s="74"/>
    </row>
    <row r="2" spans="1:13" ht="12.75" customHeight="1" thickBot="1" thickTop="1">
      <c r="A2" s="80"/>
      <c r="B2" s="81"/>
      <c r="C2" s="81"/>
      <c r="D2" s="81"/>
      <c r="E2" s="81"/>
      <c r="F2" s="81"/>
      <c r="G2" s="81"/>
      <c r="H2" s="81"/>
      <c r="I2" s="81"/>
      <c r="J2" s="81"/>
      <c r="K2" s="82"/>
      <c r="L2" s="74"/>
      <c r="M2" s="74"/>
    </row>
    <row r="3" spans="1:13" ht="21.75" thickBot="1" thickTop="1">
      <c r="A3" s="75" t="s">
        <v>13</v>
      </c>
      <c r="B3" s="40" t="s">
        <v>3</v>
      </c>
      <c r="C3" s="41" t="s">
        <v>4</v>
      </c>
      <c r="D3" s="41" t="s">
        <v>5</v>
      </c>
      <c r="E3" s="41" t="s">
        <v>6</v>
      </c>
      <c r="F3" s="41" t="s">
        <v>7</v>
      </c>
      <c r="G3" s="41" t="s">
        <v>8</v>
      </c>
      <c r="H3" s="41" t="s">
        <v>9</v>
      </c>
      <c r="I3" s="41" t="s">
        <v>10</v>
      </c>
      <c r="J3" s="41" t="s">
        <v>11</v>
      </c>
      <c r="K3" s="42" t="s">
        <v>12</v>
      </c>
      <c r="L3" s="43" t="s">
        <v>3</v>
      </c>
      <c r="M3" s="43" t="s">
        <v>31</v>
      </c>
    </row>
    <row r="4" spans="1:13" ht="24.75" customHeight="1" thickTop="1">
      <c r="A4" s="76"/>
      <c r="B4" s="32">
        <f aca="true" t="shared" si="0" ref="B4:B9">IF(D4&gt;0,SUM((E4/(D4*3))),0)</f>
        <v>0.8</v>
      </c>
      <c r="C4" s="33" t="str">
        <f>Times!A1</f>
        <v>Bélgica</v>
      </c>
      <c r="D4" s="34">
        <f>SUM(IF(ISNUMBER('Tabela 1ª Fase'!C9),1)+IF(ISNUMBER('Tabela 1ª Fase'!C15),1)+IF(ISNUMBER('Tabela 1ª Fase'!C23),1)+IF(ISNUMBER('Tabela 1ª Fase'!C27),1)+IF(ISNUMBER('Tabela 1ª Fase'!C33),1))</f>
        <v>5</v>
      </c>
      <c r="E4" s="34">
        <f aca="true" t="shared" si="1" ref="E4:E9">SUM(F4*3)+G4</f>
        <v>12</v>
      </c>
      <c r="F4" s="34">
        <f>SUM(IF('Tabela 1ª Fase'!C9&gt;'Tabela 1ª Fase'!E9,1,0)+IF('Tabela 1ª Fase'!C15&gt;'Tabela 1ª Fase'!E15,1,0)+IF('Tabela 1ª Fase'!C23&gt;'Tabela 1ª Fase'!E23,1,0)+IF('Tabela 1ª Fase'!C27&gt;'Tabela 1ª Fase'!E27,1,0)+IF('Tabela 1ª Fase'!C33&gt;'Tabela 1ª Fase'!E33,1,0))</f>
        <v>4</v>
      </c>
      <c r="G4" s="34">
        <f>SUM(IF(ISNUMBER('Tabela 1ª Fase'!C9),IF('Tabela 1ª Fase'!C9='Tabela 1ª Fase'!E9,1,0))+IF(ISNUMBER('Tabela 1ª Fase'!C15),IF('Tabela 1ª Fase'!C15='Tabela 1ª Fase'!E15,1,0))+IF(ISNUMBER('Tabela 1ª Fase'!C23),IF('Tabela 1ª Fase'!C23='Tabela 1ª Fase'!E23,1,0))+IF(ISNUMBER('Tabela 1ª Fase'!C27),IF('Tabela 1ª Fase'!C27='Tabela 1ª Fase'!E27,1,0))+IF(ISNUMBER('Tabela 1ª Fase'!C33),IF('Tabela 1ª Fase'!C33='Tabela 1ª Fase'!E33,1,0)))</f>
        <v>0</v>
      </c>
      <c r="H4" s="34">
        <f>SUM(IF('Tabela 1ª Fase'!C9&lt;'Tabela 1ª Fase'!E9,1,0)+IF('Tabela 1ª Fase'!C15&lt;'Tabela 1ª Fase'!E15,1,0)+IF('Tabela 1ª Fase'!C23&lt;'Tabela 1ª Fase'!E23,1,0)+IF('Tabela 1ª Fase'!C27&lt;'Tabela 1ª Fase'!E27,1,0)+IF('Tabela 1ª Fase'!C33&lt;'Tabela 1ª Fase'!E33,1,0))</f>
        <v>1</v>
      </c>
      <c r="I4" s="34">
        <f>SUM('Tabela 1ª Fase'!C9+'Tabela 1ª Fase'!C15+'Tabela 1ª Fase'!C23+'Tabela 1ª Fase'!C27+'Tabela 1ª Fase'!C33)</f>
        <v>10</v>
      </c>
      <c r="J4" s="34">
        <f>SUM('Tabela 1ª Fase'!E9+'Tabela 1ª Fase'!E15+'Tabela 1ª Fase'!E23+'Tabela 1ª Fase'!E27+'Tabela 1ª Fase'!E33)</f>
        <v>3</v>
      </c>
      <c r="K4" s="35">
        <f aca="true" t="shared" si="2" ref="K4:K9">SUM(I4-J4)</f>
        <v>7</v>
      </c>
      <c r="L4" s="44">
        <v>1</v>
      </c>
      <c r="M4" s="45">
        <f aca="true" t="shared" si="3" ref="M4:M9">SUM(13-L4)</f>
        <v>12</v>
      </c>
    </row>
    <row r="5" spans="1:13" ht="24.75" customHeight="1">
      <c r="A5" s="76"/>
      <c r="B5" s="32">
        <f t="shared" si="0"/>
        <v>0.7333333333333333</v>
      </c>
      <c r="C5" s="33" t="str">
        <f>Times!A4</f>
        <v>Líbano</v>
      </c>
      <c r="D5" s="34">
        <f>SUM(IF(ISNUMBER('Tabela 1ª Fase'!E11),1)+IF(ISNUMBER('Tabela 1ª Fase'!C19),1)+IF(ISNUMBER('Tabela 1ª Fase'!E23),1)+IF(ISNUMBER('Tabela 1ª Fase'!E31),1)+IF(ISNUMBER('Tabela 1ª Fase'!C35),1))</f>
        <v>5</v>
      </c>
      <c r="E5" s="34">
        <f t="shared" si="1"/>
        <v>11</v>
      </c>
      <c r="F5" s="34">
        <f>SUM(IF('Tabela 1ª Fase'!E11&gt;'Tabela 1ª Fase'!C11,1,0)+IF('Tabela 1ª Fase'!C19&gt;'Tabela 1ª Fase'!E19,1,0)+IF('Tabela 1ª Fase'!E23&gt;'Tabela 1ª Fase'!C23,1,0)+IF('Tabela 1ª Fase'!E31&gt;'Tabela 1ª Fase'!C31,1,0)+IF('Tabela 1ª Fase'!C35&gt;'Tabela 1ª Fase'!E35,1,0))</f>
        <v>3</v>
      </c>
      <c r="G5" s="34">
        <f>SUM(IF(ISNUMBER('Tabela 1ª Fase'!E11),IF('Tabela 1ª Fase'!E11='Tabela 1ª Fase'!C11,1,0))+IF(ISNUMBER('Tabela 1ª Fase'!C19),IF('Tabela 1ª Fase'!C19='Tabela 1ª Fase'!E19,1,0))+IF(ISNUMBER('Tabela 1ª Fase'!E23),IF('Tabela 1ª Fase'!E23='Tabela 1ª Fase'!C23,1,0))+IF(ISNUMBER('Tabela 1ª Fase'!E31),IF('Tabela 1ª Fase'!E31='Tabela 1ª Fase'!C31,1,0))+IF(ISNUMBER('Tabela 1ª Fase'!C35),IF('Tabela 1ª Fase'!C35='Tabela 1ª Fase'!E35,1,0)))</f>
        <v>2</v>
      </c>
      <c r="H5" s="34">
        <f>SUM(IF('Tabela 1ª Fase'!E11&lt;'Tabela 1ª Fase'!C11,1,0)+IF('Tabela 1ª Fase'!C19&lt;'Tabela 1ª Fase'!E19,1,0)+IF('Tabela 1ª Fase'!E23&lt;'Tabela 1ª Fase'!C23,1,0)+IF('Tabela 1ª Fase'!E31&lt;'Tabela 1ª Fase'!C31,1,0)+IF('Tabela 1ª Fase'!C35&lt;'Tabela 1ª Fase'!E35,1,0))</f>
        <v>0</v>
      </c>
      <c r="I5" s="34">
        <f>SUM('Tabela 1ª Fase'!E11+'Tabela 1ª Fase'!C19+'Tabela 1ª Fase'!E23+'Tabela 1ª Fase'!E31+'Tabela 1ª Fase'!C35)</f>
        <v>5</v>
      </c>
      <c r="J5" s="34">
        <f>SUM('Tabela 1ª Fase'!C11+'Tabela 1ª Fase'!E19+'Tabela 1ª Fase'!C23+'Tabela 1ª Fase'!C31+'Tabela 1ª Fase'!E35)</f>
        <v>1</v>
      </c>
      <c r="K5" s="35">
        <f t="shared" si="2"/>
        <v>4</v>
      </c>
      <c r="L5" s="45">
        <v>2</v>
      </c>
      <c r="M5" s="45">
        <f t="shared" si="3"/>
        <v>11</v>
      </c>
    </row>
    <row r="6" spans="1:13" ht="24.75" customHeight="1">
      <c r="A6" s="76"/>
      <c r="B6" s="32">
        <f t="shared" si="0"/>
        <v>0.4</v>
      </c>
      <c r="C6" s="33" t="str">
        <f>Times!A6</f>
        <v>Uruguai</v>
      </c>
      <c r="D6" s="34">
        <f>SUM(IF(ISNUMBER('Tabela 1ª Fase'!E13),1)+IF(ISNUMBER('Tabela 1ª Fase'!E19),1)+IF(ISNUMBER('Tabela 1ª Fase'!E25),1)+IF(ISNUMBER('Tabela 1ª Fase'!E29),1)+IF(ISNUMBER('Tabela 1ª Fase'!E33),1))</f>
        <v>5</v>
      </c>
      <c r="E6" s="34">
        <f t="shared" si="1"/>
        <v>6</v>
      </c>
      <c r="F6" s="34">
        <f>SUM(IF('Tabela 1ª Fase'!E13&gt;'Tabela 1ª Fase'!C13,1,0)+IF('Tabela 1ª Fase'!E19&gt;'Tabela 1ª Fase'!C19,1,0)+IF('Tabela 1ª Fase'!E25&gt;'Tabela 1ª Fase'!C25,1,0)+IF('Tabela 1ª Fase'!E29&gt;'Tabela 1ª Fase'!C29,1,0)+IF('Tabela 1ª Fase'!E33&gt;'Tabela 1ª Fase'!C33,1,0))</f>
        <v>2</v>
      </c>
      <c r="G6" s="34">
        <f>SUM(IF(ISNUMBER('Tabela 1ª Fase'!E13),IF('Tabela 1ª Fase'!E13='Tabela 1ª Fase'!C13,1,0))+IF(ISNUMBER('Tabela 1ª Fase'!E19),IF('Tabela 1ª Fase'!E19='Tabela 1ª Fase'!C19,1,0))+IF(ISNUMBER('Tabela 1ª Fase'!E25),IF('Tabela 1ª Fase'!E25='Tabela 1ª Fase'!C25,1,0))+IF(ISNUMBER('Tabela 1ª Fase'!E29),IF('Tabela 1ª Fase'!E29='Tabela 1ª Fase'!C29,1,0))+IF(ISNUMBER('Tabela 1ª Fase'!E33),IF('Tabela 1ª Fase'!E33='Tabela 1ª Fase'!C33,1,0)))</f>
        <v>0</v>
      </c>
      <c r="H6" s="34">
        <f>SUM(IF('Tabela 1ª Fase'!E13&lt;'Tabela 1ª Fase'!C13,1,0)+IF('Tabela 1ª Fase'!E19&lt;'Tabela 1ª Fase'!C19,1,0)+IF('Tabela 1ª Fase'!E25&lt;'Tabela 1ª Fase'!C25,1,0)+IF('Tabela 1ª Fase'!E29&lt;'Tabela 1ª Fase'!C29,1,0)+IF('Tabela 1ª Fase'!E33&lt;'Tabela 1ª Fase'!C33,1,0))</f>
        <v>3</v>
      </c>
      <c r="I6" s="34">
        <f>SUM('Tabela 1ª Fase'!E13+'Tabela 1ª Fase'!E19+'Tabela 1ª Fase'!E25+'Tabela 1ª Fase'!E29+'Tabela 1ª Fase'!E33)</f>
        <v>5</v>
      </c>
      <c r="J6" s="34">
        <f>SUM('Tabela 1ª Fase'!C13+'Tabela 1ª Fase'!C19+'Tabela 1ª Fase'!C25+'Tabela 1ª Fase'!C29+'Tabela 1ª Fase'!C33)</f>
        <v>8</v>
      </c>
      <c r="K6" s="35">
        <f t="shared" si="2"/>
        <v>-3</v>
      </c>
      <c r="L6" s="45">
        <v>3</v>
      </c>
      <c r="M6" s="45">
        <f t="shared" si="3"/>
        <v>10</v>
      </c>
    </row>
    <row r="7" spans="1:13" ht="23.25" customHeight="1">
      <c r="A7" s="76"/>
      <c r="B7" s="32">
        <f t="shared" si="0"/>
        <v>0.3333333333333333</v>
      </c>
      <c r="C7" s="33" t="str">
        <f>Times!A5</f>
        <v>Nova Zelândia</v>
      </c>
      <c r="D7" s="34">
        <f>SUM(IF(ISNUMBER('Tabela 1ª Fase'!C13),1)+IF(ISNUMBER('Tabela 1ª Fase'!E17),1)+IF(ISNUMBER('Tabela 1ª Fase'!E21),1)+IF(ISNUMBER('Tabela 1ª Fase'!E27),1)+IF(ISNUMBER('Tabela 1ª Fase'!E35),1))</f>
        <v>5</v>
      </c>
      <c r="E7" s="34">
        <f t="shared" si="1"/>
        <v>5</v>
      </c>
      <c r="F7" s="34">
        <f>SUM(IF('Tabela 1ª Fase'!C13&gt;'Tabela 1ª Fase'!E13,1,0)+IF('Tabela 1ª Fase'!E17&gt;'Tabela 1ª Fase'!C17,1,0)+IF('Tabela 1ª Fase'!E21&gt;'Tabela 1ª Fase'!C21,1,0)+IF('Tabela 1ª Fase'!E27&gt;'Tabela 1ª Fase'!C27,1,0)+IF('Tabela 1ª Fase'!E35&gt;'Tabela 1ª Fase'!C35,1,0))</f>
        <v>1</v>
      </c>
      <c r="G7" s="34">
        <f>SUM(IF(ISNUMBER('Tabela 1ª Fase'!C13),IF('Tabela 1ª Fase'!C13='Tabela 1ª Fase'!E13,1,0))+IF(ISNUMBER('Tabela 1ª Fase'!E17),IF('Tabela 1ª Fase'!E17='Tabela 1ª Fase'!C17,1,0))+IF(ISNUMBER('Tabela 1ª Fase'!E21),IF('Tabela 1ª Fase'!E21='Tabela 1ª Fase'!C21,1,0))+IF(ISNUMBER('Tabela 1ª Fase'!E27),IF('Tabela 1ª Fase'!E27='Tabela 1ª Fase'!C27,1,0))+IF(ISNUMBER('Tabela 1ª Fase'!E35),IF('Tabela 1ª Fase'!E35='Tabela 1ª Fase'!C35,1,0)))</f>
        <v>2</v>
      </c>
      <c r="H7" s="34">
        <f>SUM(IF('Tabela 1ª Fase'!C13&lt;'Tabela 1ª Fase'!E13,1,0)+IF('Tabela 1ª Fase'!E17&lt;'Tabela 1ª Fase'!C17,1,0)+IF('Tabela 1ª Fase'!E21&lt;'Tabela 1ª Fase'!C21,1,0)+IF('Tabela 1ª Fase'!E27&lt;'Tabela 1ª Fase'!C27,1,0)+IF('Tabela 1ª Fase'!E35&lt;'Tabela 1ª Fase'!C35,1,0))</f>
        <v>2</v>
      </c>
      <c r="I7" s="34">
        <f>SUM('Tabela 1ª Fase'!C13+'Tabela 1ª Fase'!E17+'Tabela 1ª Fase'!E21+'Tabela 1ª Fase'!E27+'Tabela 1ª Fase'!E35)</f>
        <v>6</v>
      </c>
      <c r="J7" s="34">
        <f>SUM('Tabela 1ª Fase'!E13+'Tabela 1ª Fase'!C17+'Tabela 1ª Fase'!C21+'Tabela 1ª Fase'!C27+'Tabela 1ª Fase'!C35)</f>
        <v>8</v>
      </c>
      <c r="K7" s="35">
        <f t="shared" si="2"/>
        <v>-2</v>
      </c>
      <c r="L7" s="45">
        <v>4</v>
      </c>
      <c r="M7" s="45">
        <f t="shared" si="3"/>
        <v>9</v>
      </c>
    </row>
    <row r="8" spans="1:13" ht="24.75" customHeight="1">
      <c r="A8" s="76"/>
      <c r="B8" s="32">
        <f t="shared" si="0"/>
        <v>0.3333333333333333</v>
      </c>
      <c r="C8" s="33" t="str">
        <f>Times!A2</f>
        <v>Chile</v>
      </c>
      <c r="D8" s="34">
        <f>SUM(IF(ISNUMBER('Tabela 1ª Fase'!E9),1)+IF(ISNUMBER('Tabela 1ª Fase'!C17),1)+IF(ISNUMBER('Tabela 1ª Fase'!C25),1)+IF(ISNUMBER('Tabela 1ª Fase'!C31),1)+IF(ISNUMBER('Tabela 1ª Fase'!C37),1))</f>
        <v>5</v>
      </c>
      <c r="E8" s="34">
        <f t="shared" si="1"/>
        <v>5</v>
      </c>
      <c r="F8" s="34">
        <f>SUM(IF('Tabela 1ª Fase'!E9&gt;'Tabela 1ª Fase'!C9,1,0)+IF('Tabela 1ª Fase'!C17&gt;'Tabela 1ª Fase'!E17,1,0)+IF('Tabela 1ª Fase'!C25&gt;'Tabela 1ª Fase'!E25,1,0)+IF('Tabela 1ª Fase'!C31&gt;'Tabela 1ª Fase'!E31,1,0)+IF('Tabela 1ª Fase'!C37&gt;'Tabela 1ª Fase'!E37,1,0))</f>
        <v>1</v>
      </c>
      <c r="G8" s="34">
        <f>SUM(IF(ISNUMBER('Tabela 1ª Fase'!E9),IF('Tabela 1ª Fase'!E9='Tabela 1ª Fase'!C9,1,0))+IF(ISNUMBER('Tabela 1ª Fase'!C17),IF('Tabela 1ª Fase'!C17='Tabela 1ª Fase'!E17,1,0))+IF(ISNUMBER('Tabela 1ª Fase'!C25),IF('Tabela 1ª Fase'!C25='Tabela 1ª Fase'!E25,1,0))+IF(ISNUMBER('Tabela 1ª Fase'!C31),IF('Tabela 1ª Fase'!C31='Tabela 1ª Fase'!E31,1,0))+IF(ISNUMBER('Tabela 1ª Fase'!C37),IF('Tabela 1ª Fase'!C37='Tabela 1ª Fase'!E37,1,0)))</f>
        <v>2</v>
      </c>
      <c r="H8" s="34">
        <f>SUM(IF('Tabela 1ª Fase'!E9&lt;'Tabela 1ª Fase'!C9,1,0)+IF('Tabela 1ª Fase'!C17&lt;'Tabela 1ª Fase'!E17,1,0)+IF('Tabela 1ª Fase'!C25&lt;'Tabela 1ª Fase'!E25,1,0)+IF('Tabela 1ª Fase'!C31&lt;'Tabela 1ª Fase'!E31,1,0)+IF('Tabela 1ª Fase'!C37&lt;'Tabela 1ª Fase'!E37,1,0))</f>
        <v>2</v>
      </c>
      <c r="I8" s="34">
        <f>SUM('Tabela 1ª Fase'!E9+'Tabela 1ª Fase'!C17+'Tabela 1ª Fase'!C25+'Tabela 1ª Fase'!C31+'Tabela 1ª Fase'!C37)</f>
        <v>5</v>
      </c>
      <c r="J8" s="34">
        <f>SUM('Tabela 1ª Fase'!C9+'Tabela 1ª Fase'!E17+'Tabela 1ª Fase'!E25+'Tabela 1ª Fase'!E31+'Tabela 1ª Fase'!E37)</f>
        <v>7</v>
      </c>
      <c r="K8" s="35">
        <f t="shared" si="2"/>
        <v>-2</v>
      </c>
      <c r="L8" s="45">
        <v>5</v>
      </c>
      <c r="M8" s="45">
        <f t="shared" si="3"/>
        <v>8</v>
      </c>
    </row>
    <row r="9" spans="1:13" ht="24.75" customHeight="1" thickBot="1">
      <c r="A9" s="76"/>
      <c r="B9" s="32">
        <f t="shared" si="0"/>
        <v>0.2</v>
      </c>
      <c r="C9" s="33" t="str">
        <f>Times!A3</f>
        <v>França</v>
      </c>
      <c r="D9" s="34">
        <f>SUM(IF(ISNUMBER('Tabela 1ª Fase'!C11),1)+IF(ISNUMBER('Tabela 1ª Fase'!E15),1)+IF(ISNUMBER('Tabela 1ª Fase'!C21),1)+IF(ISNUMBER('Tabela 1ª Fase'!C29),1)+IF(ISNUMBER('Tabela 1ª Fase'!E37),1))</f>
        <v>5</v>
      </c>
      <c r="E9" s="34">
        <f t="shared" si="1"/>
        <v>3</v>
      </c>
      <c r="F9" s="34">
        <f>SUM(IF('Tabela 1ª Fase'!C11&gt;'Tabela 1ª Fase'!E11,1,0)+IF('Tabela 1ª Fase'!E15&gt;'Tabela 1ª Fase'!C15,1,0)+IF('Tabela 1ª Fase'!C21&gt;'Tabela 1ª Fase'!E21,1,0)+IF('Tabela 1ª Fase'!C29&gt;'Tabela 1ª Fase'!E29,1,0)+IF('Tabela 1ª Fase'!E37&gt;'Tabela 1ª Fase'!C37,1,0))</f>
        <v>1</v>
      </c>
      <c r="G9" s="34">
        <f>SUM(IF(ISNUMBER('Tabela 1ª Fase'!C11),IF('Tabela 1ª Fase'!C11='Tabela 1ª Fase'!E11,1,0))+IF(ISNUMBER('Tabela 1ª Fase'!E15),IF('Tabela 1ª Fase'!E15='Tabela 1ª Fase'!C15,1,0))+IF(ISNUMBER('Tabela 1ª Fase'!C21),IF('Tabela 1ª Fase'!C21='Tabela 1ª Fase'!E21,1,0))+IF(ISNUMBER('Tabela 1ª Fase'!C29),IF('Tabela 1ª Fase'!C29='Tabela 1ª Fase'!E29,1,0))+IF(ISNUMBER('Tabela 1ª Fase'!E37),IF('Tabela 1ª Fase'!E37='Tabela 1ª Fase'!C37,1,0)))</f>
        <v>0</v>
      </c>
      <c r="H9" s="34">
        <f>SUM(IF('Tabela 1ª Fase'!C11&lt;'Tabela 1ª Fase'!E11,1,0)+IF('Tabela 1ª Fase'!E15&lt;'Tabela 1ª Fase'!C15,1,0)+IF('Tabela 1ª Fase'!C21&lt;'Tabela 1ª Fase'!E21,1,0)+IF('Tabela 1ª Fase'!C29&lt;'Tabela 1ª Fase'!E29,1,0)+IF('Tabela 1ª Fase'!E37&lt;'Tabela 1ª Fase'!C37,1,0))</f>
        <v>4</v>
      </c>
      <c r="I9" s="34">
        <f>SUM('Tabela 1ª Fase'!C11+'Tabela 1ª Fase'!E15+'Tabela 1ª Fase'!C21+'Tabela 1ª Fase'!C29+'Tabela 1ª Fase'!E37)</f>
        <v>5</v>
      </c>
      <c r="J9" s="34">
        <f>SUM('Tabela 1ª Fase'!E11+'Tabela 1ª Fase'!C15+'Tabela 1ª Fase'!E21+'Tabela 1ª Fase'!E29+'Tabela 1ª Fase'!C37)</f>
        <v>9</v>
      </c>
      <c r="K9" s="35">
        <f t="shared" si="2"/>
        <v>-4</v>
      </c>
      <c r="L9" s="46">
        <v>6</v>
      </c>
      <c r="M9" s="45">
        <f t="shared" si="3"/>
        <v>7</v>
      </c>
    </row>
    <row r="10" spans="1:13" ht="6.75" customHeight="1" thickBot="1">
      <c r="A10" s="7"/>
      <c r="B10" s="36"/>
      <c r="C10" s="37"/>
      <c r="D10" s="38"/>
      <c r="E10" s="38"/>
      <c r="F10" s="38"/>
      <c r="G10" s="38"/>
      <c r="H10" s="38"/>
      <c r="I10" s="38"/>
      <c r="J10" s="38"/>
      <c r="K10" s="39"/>
      <c r="L10" s="46"/>
      <c r="M10" s="45"/>
    </row>
    <row r="11" spans="12:13" ht="20.25">
      <c r="L11" s="47"/>
      <c r="M11" s="47"/>
    </row>
  </sheetData>
  <sheetProtection password="DE94" sheet="1"/>
  <mergeCells count="3">
    <mergeCell ref="L1:M2"/>
    <mergeCell ref="A3:A9"/>
    <mergeCell ref="A1:K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B6"/>
  <sheetViews>
    <sheetView zoomScale="120" zoomScaleNormal="120" zoomScalePageLayoutView="0" workbookViewId="0" topLeftCell="A1">
      <selection activeCell="D10" sqref="D10"/>
    </sheetView>
  </sheetViews>
  <sheetFormatPr defaultColWidth="9.140625" defaultRowHeight="12.75"/>
  <cols>
    <col min="1" max="1" width="25.28125" style="1" bestFit="1" customWidth="1"/>
    <col min="2" max="2" width="9.140625" style="15" customWidth="1"/>
  </cols>
  <sheetData>
    <row r="1" spans="1:2" ht="24" thickTop="1">
      <c r="A1" s="50" t="s">
        <v>36</v>
      </c>
      <c r="B1" s="13"/>
    </row>
    <row r="2" spans="1:2" ht="23.25">
      <c r="A2" s="51" t="s">
        <v>35</v>
      </c>
      <c r="B2" s="13"/>
    </row>
    <row r="3" spans="1:2" ht="23.25">
      <c r="A3" s="51" t="s">
        <v>38</v>
      </c>
      <c r="B3" s="13"/>
    </row>
    <row r="4" spans="1:2" ht="23.25">
      <c r="A4" s="51" t="s">
        <v>34</v>
      </c>
      <c r="B4" s="13"/>
    </row>
    <row r="5" spans="1:2" ht="23.25">
      <c r="A5" s="51" t="s">
        <v>37</v>
      </c>
      <c r="B5" s="13"/>
    </row>
    <row r="6" spans="1:2" ht="24" thickBot="1">
      <c r="A6" s="52" t="s">
        <v>39</v>
      </c>
      <c r="B6" s="14"/>
    </row>
    <row r="7" ht="13.5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2004-06-25T23:52:39Z</cp:lastPrinted>
  <dcterms:created xsi:type="dcterms:W3CDTF">2003-04-10T01:25:59Z</dcterms:created>
  <dcterms:modified xsi:type="dcterms:W3CDTF">2018-08-06T15:43:30Z</dcterms:modified>
  <cp:category/>
  <cp:version/>
  <cp:contentType/>
  <cp:contentStatus/>
</cp:coreProperties>
</file>